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marti\Dropbox\BIS Bureau Internationale Samenwerking\Opdrachten\Stichting Elimu Mount Elgon\Projecten 2021\2021 Project Docentenwoningen\"/>
    </mc:Choice>
  </mc:AlternateContent>
  <xr:revisionPtr revIDLastSave="0" documentId="8_{45491A7C-4CD9-4E09-B727-67637F2CD934}" xr6:coauthVersionLast="46" xr6:coauthVersionMax="46" xr10:uidLastSave="{00000000-0000-0000-0000-000000000000}"/>
  <bookViews>
    <workbookView xWindow="-120" yWindow="-120" windowWidth="23310" windowHeight="13740" xr2:uid="{00000000-000D-0000-FFFF-FFFF00000000}"/>
  </bookViews>
  <sheets>
    <sheet name="House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4" l="1"/>
  <c r="E10" i="4" l="1"/>
  <c r="F10" i="4" s="1"/>
  <c r="E9" i="4"/>
  <c r="F9" i="4" s="1"/>
  <c r="E8" i="4"/>
  <c r="F8" i="4" s="1"/>
  <c r="E7" i="4"/>
  <c r="F7" i="4" s="1"/>
  <c r="E6" i="4"/>
  <c r="E11" i="4" l="1"/>
  <c r="F11" i="4" s="1"/>
  <c r="F6" i="4"/>
  <c r="E12" i="4" l="1"/>
  <c r="F12" i="4" s="1"/>
  <c r="F13" i="4" s="1"/>
  <c r="F14" i="4" s="1"/>
  <c r="F16" i="4" s="1"/>
  <c r="E13" i="4" l="1"/>
  <c r="E14" i="4" s="1"/>
</calcChain>
</file>

<file path=xl/sharedStrings.xml><?xml version="1.0" encoding="utf-8"?>
<sst xmlns="http://schemas.openxmlformats.org/spreadsheetml/2006/main" count="23" uniqueCount="22">
  <si>
    <t>nr</t>
  </si>
  <si>
    <t>1 euro = 110 Kes</t>
  </si>
  <si>
    <t>description</t>
  </si>
  <si>
    <t>quantity</t>
  </si>
  <si>
    <t>cost</t>
  </si>
  <si>
    <t>total cost</t>
  </si>
  <si>
    <t>euro</t>
  </si>
  <si>
    <t>contingency</t>
  </si>
  <si>
    <t>sub-total</t>
  </si>
  <si>
    <t>Supervision Trust</t>
  </si>
  <si>
    <t>Mount Elgon Trust August 2019</t>
  </si>
  <si>
    <t>construction of 3 apartments</t>
  </si>
  <si>
    <t>construction of 3 toilet/washrooms including a pit.</t>
  </si>
  <si>
    <t>watertank and piping</t>
  </si>
  <si>
    <t>electrical installation</t>
  </si>
  <si>
    <t>furniture</t>
  </si>
  <si>
    <t>Budget Bachelor Block</t>
  </si>
  <si>
    <t>Standard building block with 3 apartments for one or two-persons, including a kitchen and outdoor a toilet/washroom</t>
  </si>
  <si>
    <t>Wilde Ganzen Subsidy</t>
  </si>
  <si>
    <t>Fundraising expenses</t>
  </si>
  <si>
    <t>subtotal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</si>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</sst>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164" fontId="5" fillId="0" borderId="1" xfId="1" applyNumberFormat="1" applyFont="1" applyBorder="1"/>
    <xf numFmtId="164" fontId="5" fillId="0" borderId="2" xfId="1" applyNumberFormat="1" applyFont="1" applyBorder="1"/>
    <xf numFmtId="0" fontId="5" fillId="0" borderId="1" xfId="0" applyFont="1" applyBorder="1" applyAlignment="1">
      <alignment horizontal="right" wrapText="1"/>
    </xf>
    <xf numFmtId="164" fontId="5" fillId="0" borderId="3" xfId="1" applyNumberFormat="1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9" fontId="5" fillId="0" borderId="1" xfId="1" applyNumberFormat="1" applyFont="1" applyBorder="1"/>
    <xf numFmtId="0" fontId="5" fillId="0" borderId="0" xfId="0" applyFont="1"/>
    <xf numFmtId="164" fontId="5" fillId="0" borderId="0" xfId="1" applyNumberFormat="1" applyFont="1"/>
    <xf numFmtId="164" fontId="5" fillId="0" borderId="0" xfId="0" applyNumberFormat="1" applyFont="1"/>
    <xf numFmtId="0" fontId="5" fillId="0" borderId="0" xfId="0" applyFont="1" applyAlignment="1">
      <alignment wrapText="1"/>
    </xf>
    <xf numFmtId="0" fontId="5" fillId="0" borderId="2" xfId="0" applyFont="1" applyBorder="1"/>
    <xf numFmtId="0" fontId="5" fillId="0" borderId="1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164" fontId="5" fillId="0" borderId="8" xfId="1" applyNumberFormat="1" applyFont="1" applyBorder="1"/>
    <xf numFmtId="164" fontId="5" fillId="0" borderId="9" xfId="1" applyNumberFormat="1" applyFont="1" applyBorder="1"/>
    <xf numFmtId="164" fontId="5" fillId="0" borderId="10" xfId="1" applyNumberFormat="1" applyFont="1" applyBorder="1"/>
    <xf numFmtId="0" fontId="5" fillId="2" borderId="11" xfId="0" applyFont="1" applyFill="1" applyBorder="1" applyAlignment="1">
      <alignment horizontal="center"/>
    </xf>
    <xf numFmtId="0" fontId="5" fillId="2" borderId="2" xfId="0" applyFont="1" applyFill="1" applyBorder="1"/>
    <xf numFmtId="164" fontId="5" fillId="2" borderId="2" xfId="1" applyNumberFormat="1" applyFont="1" applyFill="1" applyBorder="1"/>
    <xf numFmtId="164" fontId="5" fillId="2" borderId="12" xfId="1" applyNumberFormat="1" applyFont="1" applyFill="1" applyBorder="1"/>
    <xf numFmtId="164" fontId="5" fillId="2" borderId="13" xfId="1" applyNumberFormat="1" applyFont="1" applyFill="1" applyBorder="1"/>
    <xf numFmtId="0" fontId="5" fillId="2" borderId="2" xfId="0" applyFont="1" applyFill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4" xfId="0" applyFont="1" applyBorder="1"/>
    <xf numFmtId="9" fontId="5" fillId="0" borderId="14" xfId="1" applyNumberFormat="1" applyFont="1" applyBorder="1"/>
    <xf numFmtId="164" fontId="5" fillId="0" borderId="12" xfId="1" applyNumberFormat="1" applyFont="1" applyBorder="1"/>
    <xf numFmtId="164" fontId="5" fillId="0" borderId="13" xfId="1" applyNumberFormat="1" applyFont="1" applyBorder="1"/>
  </cellXfs>
  <cellStyles count="3">
    <cellStyle name="Komma" xfId="1" builtinId="3"/>
    <cellStyle name="Komma 2" xfId="2" xr:uid="{17E91CCB-FD7D-4384-A0B0-CF3F13AD1A04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49663-2F19-46BD-A29E-075654CC79EA}">
  <dimension ref="A1:J21"/>
  <sheetViews>
    <sheetView tabSelected="1" workbookViewId="0">
      <selection activeCell="E18" sqref="E18"/>
    </sheetView>
  </sheetViews>
  <sheetFormatPr defaultRowHeight="15" x14ac:dyDescent="0.25"/>
  <cols>
    <col min="2" max="2" width="34.85546875" customWidth="1"/>
    <col min="3" max="3" width="12" customWidth="1"/>
    <col min="4" max="5" width="14.7109375" customWidth="1"/>
    <col min="6" max="6" width="12.7109375" customWidth="1"/>
    <col min="7" max="7" width="10" bestFit="1" customWidth="1"/>
    <col min="9" max="9" width="12.42578125" bestFit="1" customWidth="1"/>
    <col min="10" max="10" width="9.42578125" bestFit="1" customWidth="1"/>
  </cols>
  <sheetData>
    <row r="1" spans="1:9" ht="21" x14ac:dyDescent="0.35">
      <c r="A1" s="4" t="s">
        <v>16</v>
      </c>
    </row>
    <row r="2" spans="1:9" x14ac:dyDescent="0.25">
      <c r="E2" t="s">
        <v>1</v>
      </c>
    </row>
    <row r="3" spans="1:9" ht="37.15" customHeight="1" x14ac:dyDescent="0.25">
      <c r="B3" s="33" t="s">
        <v>17</v>
      </c>
      <c r="C3" s="33"/>
      <c r="D3" s="33"/>
      <c r="E3" s="3"/>
      <c r="F3" s="3"/>
    </row>
    <row r="4" spans="1:9" ht="15.75" thickBot="1" x14ac:dyDescent="0.3"/>
    <row r="5" spans="1:9" ht="21" x14ac:dyDescent="0.35">
      <c r="A5" s="5" t="s">
        <v>0</v>
      </c>
      <c r="B5" s="6" t="s">
        <v>2</v>
      </c>
      <c r="C5" s="6" t="s">
        <v>3</v>
      </c>
      <c r="D5" s="6" t="s">
        <v>4</v>
      </c>
      <c r="E5" s="6" t="s">
        <v>5</v>
      </c>
      <c r="F5" s="7" t="s">
        <v>6</v>
      </c>
    </row>
    <row r="6" spans="1:9" ht="18.75" x14ac:dyDescent="0.3">
      <c r="A6" s="23">
        <v>1</v>
      </c>
      <c r="B6" s="8" t="s">
        <v>11</v>
      </c>
      <c r="C6" s="15">
        <v>3</v>
      </c>
      <c r="D6" s="15">
        <v>300000</v>
      </c>
      <c r="E6" s="15">
        <f>D6*C6</f>
        <v>900000</v>
      </c>
      <c r="F6" s="24">
        <f>E6/110</f>
        <v>8181.818181818182</v>
      </c>
      <c r="G6" s="1"/>
      <c r="I6" s="2"/>
    </row>
    <row r="7" spans="1:9" ht="36" customHeight="1" x14ac:dyDescent="0.3">
      <c r="A7" s="23">
        <v>2</v>
      </c>
      <c r="B7" s="8" t="s">
        <v>12</v>
      </c>
      <c r="C7" s="15">
        <v>3</v>
      </c>
      <c r="D7" s="15">
        <v>55000</v>
      </c>
      <c r="E7" s="15">
        <f t="shared" ref="E7:E10" si="0">D7*C7</f>
        <v>165000</v>
      </c>
      <c r="F7" s="24">
        <f t="shared" ref="F7:F12" si="1">E7/110</f>
        <v>1500</v>
      </c>
      <c r="G7" s="1"/>
      <c r="I7" s="2"/>
    </row>
    <row r="8" spans="1:9" ht="18.75" x14ac:dyDescent="0.3">
      <c r="A8" s="23">
        <v>3</v>
      </c>
      <c r="B8" s="9" t="s">
        <v>13</v>
      </c>
      <c r="C8" s="15">
        <v>1</v>
      </c>
      <c r="D8" s="15">
        <v>85000</v>
      </c>
      <c r="E8" s="15">
        <f t="shared" si="0"/>
        <v>85000</v>
      </c>
      <c r="F8" s="24">
        <f t="shared" si="1"/>
        <v>772.72727272727275</v>
      </c>
      <c r="G8" s="1"/>
      <c r="I8" s="2"/>
    </row>
    <row r="9" spans="1:9" ht="18.75" x14ac:dyDescent="0.3">
      <c r="A9" s="23">
        <v>4</v>
      </c>
      <c r="B9" s="8" t="s">
        <v>14</v>
      </c>
      <c r="C9" s="15">
        <v>1</v>
      </c>
      <c r="D9" s="15">
        <v>65000</v>
      </c>
      <c r="E9" s="15">
        <f t="shared" si="0"/>
        <v>65000</v>
      </c>
      <c r="F9" s="24">
        <f t="shared" si="1"/>
        <v>590.90909090909088</v>
      </c>
      <c r="G9" s="1"/>
      <c r="I9" s="2"/>
    </row>
    <row r="10" spans="1:9" ht="19.5" thickBot="1" x14ac:dyDescent="0.35">
      <c r="A10" s="23">
        <v>5</v>
      </c>
      <c r="B10" s="8" t="s">
        <v>15</v>
      </c>
      <c r="C10" s="15">
        <v>3</v>
      </c>
      <c r="D10" s="15">
        <v>35000</v>
      </c>
      <c r="E10" s="21">
        <f t="shared" si="0"/>
        <v>105000</v>
      </c>
      <c r="F10" s="25">
        <f t="shared" si="1"/>
        <v>954.5454545454545</v>
      </c>
      <c r="G10" s="1"/>
      <c r="H10" s="1"/>
      <c r="I10" s="2"/>
    </row>
    <row r="11" spans="1:9" ht="18.75" x14ac:dyDescent="0.3">
      <c r="A11" s="23">
        <v>6</v>
      </c>
      <c r="B11" s="22" t="s">
        <v>8</v>
      </c>
      <c r="C11" s="15"/>
      <c r="D11" s="10"/>
      <c r="E11" s="13">
        <f>SUM(E6:E10)</f>
        <v>1320000</v>
      </c>
      <c r="F11" s="26">
        <f t="shared" si="1"/>
        <v>12000</v>
      </c>
      <c r="G11" s="1"/>
      <c r="I11" s="2"/>
    </row>
    <row r="12" spans="1:9" ht="19.5" thickBot="1" x14ac:dyDescent="0.35">
      <c r="A12" s="23">
        <v>7</v>
      </c>
      <c r="B12" s="14" t="s">
        <v>7</v>
      </c>
      <c r="C12" s="15"/>
      <c r="D12" s="16">
        <v>0.05</v>
      </c>
      <c r="E12" s="11">
        <f>E11*D12</f>
        <v>66000</v>
      </c>
      <c r="F12" s="25">
        <f t="shared" si="1"/>
        <v>600</v>
      </c>
      <c r="G12" s="1"/>
      <c r="I12" s="2"/>
    </row>
    <row r="13" spans="1:9" s="17" customFormat="1" ht="18.75" x14ac:dyDescent="0.3">
      <c r="A13" s="23">
        <v>8</v>
      </c>
      <c r="B13" s="12" t="s">
        <v>8</v>
      </c>
      <c r="C13" s="15"/>
      <c r="D13" s="16"/>
      <c r="E13" s="13">
        <f>SUM(E11:E12)</f>
        <v>1386000</v>
      </c>
      <c r="F13" s="26">
        <f>SUM(F11:F12)</f>
        <v>12600</v>
      </c>
      <c r="I13" s="18"/>
    </row>
    <row r="14" spans="1:9" s="17" customFormat="1" ht="19.5" thickBot="1" x14ac:dyDescent="0.35">
      <c r="A14" s="23">
        <v>9</v>
      </c>
      <c r="B14" s="9" t="s">
        <v>9</v>
      </c>
      <c r="C14" s="15"/>
      <c r="D14" s="16">
        <v>0.08</v>
      </c>
      <c r="E14" s="11">
        <f>D14*E13</f>
        <v>110880</v>
      </c>
      <c r="F14" s="25">
        <f>F13*8%</f>
        <v>1008</v>
      </c>
      <c r="G14" s="19"/>
      <c r="I14" s="19"/>
    </row>
    <row r="15" spans="1:9" s="17" customFormat="1" ht="19.5" thickBot="1" x14ac:dyDescent="0.35">
      <c r="A15" s="34">
        <v>10</v>
      </c>
      <c r="B15" s="9" t="s">
        <v>19</v>
      </c>
      <c r="C15" s="35"/>
      <c r="D15" s="36"/>
      <c r="E15" s="37"/>
      <c r="F15" s="38">
        <v>659</v>
      </c>
      <c r="G15" s="19"/>
      <c r="I15" s="19"/>
    </row>
    <row r="16" spans="1:9" s="17" customFormat="1" ht="19.5" thickBot="1" x14ac:dyDescent="0.35">
      <c r="A16" s="27">
        <v>10</v>
      </c>
      <c r="B16" s="32" t="s">
        <v>20</v>
      </c>
      <c r="C16" s="28"/>
      <c r="D16" s="29"/>
      <c r="E16" s="30"/>
      <c r="F16" s="31">
        <f>F14+F13+F15</f>
        <v>14267</v>
      </c>
      <c r="G16" s="18"/>
      <c r="H16" s="19"/>
      <c r="I16" s="19"/>
    </row>
    <row r="17" spans="1:10" s="17" customFormat="1" ht="19.5" thickBot="1" x14ac:dyDescent="0.35">
      <c r="A17" s="23"/>
      <c r="B17" s="9" t="s">
        <v>18</v>
      </c>
      <c r="C17" s="15"/>
      <c r="D17" s="16"/>
      <c r="E17" s="11"/>
      <c r="F17" s="25">
        <v>4536</v>
      </c>
      <c r="G17" s="19"/>
      <c r="I17" s="19"/>
    </row>
    <row r="18" spans="1:10" s="17" customFormat="1" ht="19.5" thickBot="1" x14ac:dyDescent="0.35">
      <c r="A18" s="27">
        <v>11</v>
      </c>
      <c r="B18" s="32" t="s">
        <v>21</v>
      </c>
      <c r="C18" s="28"/>
      <c r="D18" s="29"/>
      <c r="E18" s="30"/>
      <c r="F18" s="31">
        <f>F16-F17</f>
        <v>9731</v>
      </c>
      <c r="G18" s="18"/>
      <c r="H18" s="19"/>
      <c r="I18" s="19"/>
    </row>
    <row r="20" spans="1:10" ht="37.5" x14ac:dyDescent="0.3">
      <c r="B20" s="20" t="s">
        <v>10</v>
      </c>
      <c r="I20" s="1"/>
    </row>
    <row r="21" spans="1:10" x14ac:dyDescent="0.25">
      <c r="I21" s="1"/>
      <c r="J21" s="1"/>
    </row>
  </sheetData>
  <mergeCells count="1">
    <mergeCell ref="B3:D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Houses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Adriaan</dc:creator>
  <cp:lastModifiedBy>Martine Stoppelenburg</cp:lastModifiedBy>
  <cp:lastPrinted>2020-07-09T17:30:04Z</cp:lastPrinted>
  <dcterms:created xsi:type="dcterms:W3CDTF">2019-08-24T09:13:21Z</dcterms:created>
  <dcterms:modified xsi:type="dcterms:W3CDTF">2021-02-25T09:33:00Z</dcterms:modified>
</cp:coreProperties>
</file>